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9020" windowHeight="18480" activeTab="2"/>
  </bookViews>
  <sheets>
    <sheet name="Org Chart" sheetId="1" r:id="rId1"/>
    <sheet name="Project Plan" sheetId="2" r:id="rId2"/>
    <sheet name="Budget" sheetId="3" r:id="rId3"/>
  </sheets>
  <definedNames/>
  <calcPr fullCalcOnLoad="1"/>
</workbook>
</file>

<file path=xl/sharedStrings.xml><?xml version="1.0" encoding="utf-8"?>
<sst xmlns="http://schemas.openxmlformats.org/spreadsheetml/2006/main" count="122" uniqueCount="101">
  <si>
    <t>Executive committee/expert groups/subs</t>
  </si>
  <si>
    <t>Database architecture</t>
  </si>
  <si>
    <t>Key</t>
  </si>
  <si>
    <t>Year 1 Q1</t>
  </si>
  <si>
    <t>Year 3 Grant</t>
  </si>
  <si>
    <t>Fiber route &amp; node survey</t>
  </si>
  <si>
    <t>Meetings</t>
  </si>
  <si>
    <t>Broadband adoption support</t>
  </si>
  <si>
    <t>Carrier briefings</t>
  </si>
  <si>
    <t>Lead</t>
  </si>
  <si>
    <t>Economic development workshop</t>
  </si>
  <si>
    <t>Map layer collection &amp; review</t>
  </si>
  <si>
    <t>Item</t>
  </si>
  <si>
    <t>Personnel</t>
  </si>
  <si>
    <t>Year 3 Total</t>
  </si>
  <si>
    <t>Benchmark research and analysis</t>
  </si>
  <si>
    <t>San Benito County scoping &amp; design</t>
  </si>
  <si>
    <t>Year 1 Total</t>
  </si>
  <si>
    <t>In-kind match funding</t>
  </si>
  <si>
    <t>Grant funding</t>
  </si>
  <si>
    <t>Public works workshop</t>
  </si>
  <si>
    <t>Wireless site inventory</t>
  </si>
  <si>
    <t>Broadband asset database</t>
  </si>
  <si>
    <t>GIS analyst</t>
  </si>
  <si>
    <t>Expert group review</t>
  </si>
  <si>
    <t>Executive committee oversight</t>
  </si>
  <si>
    <t>Database development</t>
  </si>
  <si>
    <t>Grand Total</t>
  </si>
  <si>
    <t>Out of Pocket</t>
  </si>
  <si>
    <t>Public works access &amp; interface scoping</t>
  </si>
  <si>
    <t>Task</t>
  </si>
  <si>
    <t>Model policy peer review</t>
  </si>
  <si>
    <t>Network specialist</t>
  </si>
  <si>
    <t>CASF partner development</t>
  </si>
  <si>
    <t>Conduit inventory</t>
  </si>
  <si>
    <t>Access &amp; interface peer review</t>
  </si>
  <si>
    <t>Infrastructure specialist</t>
  </si>
  <si>
    <t>Existing right of way inventory</t>
  </si>
  <si>
    <t>Adoption</t>
  </si>
  <si>
    <t>Santa Cruz County operations</t>
  </si>
  <si>
    <t>Map layer revision &amp; maintenance</t>
  </si>
  <si>
    <t>Economic development review</t>
  </si>
  <si>
    <t>General plans review</t>
  </si>
  <si>
    <t>Economic development access &amp; interface scoping</t>
  </si>
  <si>
    <t>Executive committee</t>
  </si>
  <si>
    <t>Database developer</t>
  </si>
  <si>
    <t>Platform finalization</t>
  </si>
  <si>
    <t>Santa Cruz County implementation</t>
  </si>
  <si>
    <t>Financial management</t>
  </si>
  <si>
    <t>Year 2 Match</t>
  </si>
  <si>
    <t>Access &amp; interface design</t>
  </si>
  <si>
    <t>Year 3 Match</t>
  </si>
  <si>
    <t>Model policy drafting</t>
  </si>
  <si>
    <t>San Benito County implementation</t>
  </si>
  <si>
    <t>Demographic &amp; economic data collection</t>
  </si>
  <si>
    <t>Total</t>
  </si>
  <si>
    <t>Development ordinances/policies survey</t>
  </si>
  <si>
    <t>Technical expert group</t>
  </si>
  <si>
    <t>Broadband coverage data collection</t>
  </si>
  <si>
    <t>Year 1 Match</t>
  </si>
  <si>
    <t>Deployment support platform</t>
  </si>
  <si>
    <t>Overhead</t>
  </si>
  <si>
    <t>Year 2 Total</t>
  </si>
  <si>
    <t>Platform beta</t>
  </si>
  <si>
    <t>Pole route survey</t>
  </si>
  <si>
    <t>IT and licenses</t>
  </si>
  <si>
    <t>Data set &amp; map layer peer review</t>
  </si>
  <si>
    <t>Economic development expert group</t>
  </si>
  <si>
    <t>Platform release</t>
  </si>
  <si>
    <t>Map layer development</t>
  </si>
  <si>
    <t>Model policy development</t>
  </si>
  <si>
    <t>Summary</t>
  </si>
  <si>
    <t>Q2</t>
  </si>
  <si>
    <t>Q3</t>
  </si>
  <si>
    <t>Wireless facilities inventory</t>
  </si>
  <si>
    <t>Q4</t>
  </si>
  <si>
    <t>Economic development analyst</t>
  </si>
  <si>
    <t>Legal and fees</t>
  </si>
  <si>
    <t>Policy draft presentations &amp; briefings</t>
  </si>
  <si>
    <t>Year 3 Q1</t>
  </si>
  <si>
    <t>Trench &amp; conduit ordinances/policies survey</t>
  </si>
  <si>
    <t>San Benito adoption program</t>
  </si>
  <si>
    <t>San Benito County operations</t>
  </si>
  <si>
    <t>Policy map layer development</t>
  </si>
  <si>
    <t>Public works/highway review</t>
  </si>
  <si>
    <t>Conduit validation</t>
  </si>
  <si>
    <t>Administration</t>
  </si>
  <si>
    <t>Fiscal oversight (8%)</t>
  </si>
  <si>
    <t>Santa Cruz adoption program</t>
  </si>
  <si>
    <t>Platform development</t>
  </si>
  <si>
    <t>Year 3</t>
  </si>
  <si>
    <t>Santa Cruz County scoping &amp; design</t>
  </si>
  <si>
    <t>Year 2 Grant</t>
  </si>
  <si>
    <t>Web/database development</t>
  </si>
  <si>
    <t>Platform marketing</t>
  </si>
  <si>
    <t>Year 1 Grant</t>
  </si>
  <si>
    <t>Year 2</t>
  </si>
  <si>
    <t>Year 2 Q1</t>
  </si>
  <si>
    <t>Year 1</t>
  </si>
  <si>
    <t>Information access policy development</t>
  </si>
  <si>
    <t>http://www.tellusventure.com/community/california/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</si>
</sst>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40">
    <font>
      <sz val="10"/>
      <name val="Arial"/>
      <family val="2"/>
    </font>
    <font>
      <b/>
      <sz val="10"/>
      <name val="Arial"/>
      <family val="2"/>
    </font>
    <font>
      <sz val="10"/>
      <name val="Courier New"/>
      <family val="2"/>
    </font>
    <font>
      <sz val="10"/>
      <color indexed="36"/>
      <name val="Arial"/>
      <family val="2"/>
    </font>
    <font>
      <sz val="8"/>
      <name val="Arial"/>
      <family val="2"/>
    </font>
    <font>
      <sz val="9"/>
      <color indexed="63"/>
      <name val="Helv"/>
      <family val="2"/>
    </font>
    <font>
      <sz val="9"/>
      <color indexed="13"/>
      <name val="Helv"/>
      <family val="2"/>
    </font>
    <font>
      <sz val="9"/>
      <color indexed="8"/>
      <name val="Helv"/>
      <family val="2"/>
    </font>
    <font>
      <b/>
      <sz val="9"/>
      <color indexed="9"/>
      <name val="Helv"/>
      <family val="2"/>
    </font>
    <font>
      <b/>
      <sz val="9"/>
      <color indexed="13"/>
      <name val="Helv"/>
      <family val="2"/>
    </font>
    <font>
      <i/>
      <sz val="9"/>
      <color indexed="23"/>
      <name val="Helv"/>
      <family val="2"/>
    </font>
    <font>
      <sz val="9"/>
      <color indexed="17"/>
      <name val="Helv"/>
      <family val="2"/>
    </font>
    <font>
      <b/>
      <sz val="15"/>
      <color indexed="62"/>
      <name val="Helv"/>
      <family val="2"/>
    </font>
    <font>
      <b/>
      <sz val="13"/>
      <color indexed="62"/>
      <name val="Helv"/>
      <family val="2"/>
    </font>
    <font>
      <b/>
      <sz val="11"/>
      <color indexed="62"/>
      <name val="Helv"/>
      <family val="2"/>
    </font>
    <font>
      <sz val="9"/>
      <color indexed="62"/>
      <name val="Helv"/>
      <family val="2"/>
    </font>
    <font>
      <sz val="9"/>
      <color indexed="9"/>
      <name val="Helv"/>
      <family val="2"/>
    </font>
    <font>
      <sz val="9"/>
      <color indexed="60"/>
      <name val="Helv"/>
      <family val="2"/>
    </font>
    <font>
      <b/>
      <sz val="9"/>
      <color indexed="63"/>
      <name val="Helv"/>
      <family val="2"/>
    </font>
    <font>
      <b/>
      <sz val="18"/>
      <color indexed="62"/>
      <name val="Cambria"/>
      <family val="2"/>
    </font>
    <font>
      <sz val="9"/>
      <color indexed="14"/>
      <name val="Helv"/>
      <family val="2"/>
    </font>
    <font>
      <u val="single"/>
      <sz val="10"/>
      <color indexed="39"/>
      <name val="Arial"/>
      <family val="2"/>
    </font>
    <font>
      <u val="single"/>
      <sz val="10"/>
      <color indexed="8"/>
      <name val="Arial"/>
      <family val="2"/>
    </font>
    <font>
      <sz val="9"/>
      <color theme="1"/>
      <name val="Helv"/>
      <family val="2"/>
    </font>
    <font>
      <sz val="9"/>
      <color theme="0"/>
      <name val="Helv"/>
      <family val="2"/>
    </font>
    <font>
      <sz val="9"/>
      <color rgb="FF9C0006"/>
      <name val="Helv"/>
      <family val="2"/>
    </font>
    <font>
      <b/>
      <sz val="9"/>
      <color rgb="FFFA7D00"/>
      <name val="Helv"/>
      <family val="2"/>
    </font>
    <font>
      <b/>
      <sz val="9"/>
      <color theme="0"/>
      <name val="Helv"/>
      <family val="2"/>
    </font>
    <font>
      <i/>
      <sz val="9"/>
      <color rgb="FF7F7F7F"/>
      <name val="Helv"/>
      <family val="2"/>
    </font>
    <font>
      <sz val="9"/>
      <color rgb="FF006100"/>
      <name val="Helv"/>
      <family val="2"/>
    </font>
    <font>
      <b/>
      <sz val="15"/>
      <color theme="3"/>
      <name val="Helv"/>
      <family val="2"/>
    </font>
    <font>
      <b/>
      <sz val="13"/>
      <color theme="3"/>
      <name val="Helv"/>
      <family val="2"/>
    </font>
    <font>
      <b/>
      <sz val="11"/>
      <color theme="3"/>
      <name val="Helv"/>
      <family val="2"/>
    </font>
    <font>
      <sz val="9"/>
      <color rgb="FF3F3F76"/>
      <name val="Helv"/>
      <family val="2"/>
    </font>
    <font>
      <sz val="9"/>
      <color rgb="FFFA7D00"/>
      <name val="Helv"/>
      <family val="2"/>
    </font>
    <font>
      <sz val="9"/>
      <color rgb="FF9C6500"/>
      <name val="Helv"/>
      <family val="2"/>
    </font>
    <font>
      <b/>
      <sz val="9"/>
      <color rgb="FF3F3F3F"/>
      <name val="Helv"/>
      <family val="2"/>
    </font>
    <font>
      <b/>
      <sz val="18"/>
      <color theme="3"/>
      <name val="Cambria"/>
      <family val="2"/>
    </font>
    <font>
      <b/>
      <sz val="9"/>
      <color theme="1"/>
      <name val="Helv"/>
      <family val="2"/>
    </font>
    <font>
      <sz val="9"/>
      <color rgb="FFFF0000"/>
      <name val="Helv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1" fillId="0" borderId="1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0" fillId="33" borderId="0" xfId="0" applyNumberFormat="1" applyFont="1" applyFill="1" applyAlignment="1">
      <alignment wrapText="1"/>
    </xf>
    <xf numFmtId="0" fontId="0" fillId="33" borderId="10" xfId="0" applyNumberFormat="1" applyFont="1" applyFill="1" applyBorder="1" applyAlignment="1">
      <alignment wrapText="1"/>
    </xf>
    <xf numFmtId="0" fontId="0" fillId="33" borderId="11" xfId="0" applyNumberFormat="1" applyFont="1" applyFill="1" applyBorder="1" applyAlignment="1">
      <alignment wrapText="1"/>
    </xf>
    <xf numFmtId="0" fontId="0" fillId="34" borderId="0" xfId="0" applyNumberFormat="1" applyFont="1" applyFill="1" applyAlignment="1">
      <alignment wrapText="1"/>
    </xf>
    <xf numFmtId="0" fontId="0" fillId="34" borderId="10" xfId="0" applyNumberFormat="1" applyFont="1" applyFill="1" applyBorder="1" applyAlignment="1">
      <alignment wrapText="1"/>
    </xf>
    <xf numFmtId="0" fontId="0" fillId="34" borderId="11" xfId="0" applyNumberFormat="1" applyFont="1" applyFill="1" applyBorder="1" applyAlignment="1">
      <alignment wrapText="1"/>
    </xf>
    <xf numFmtId="0" fontId="0" fillId="35" borderId="0" xfId="0" applyNumberFormat="1" applyFont="1" applyFill="1" applyAlignment="1">
      <alignment wrapText="1"/>
    </xf>
    <xf numFmtId="0" fontId="0" fillId="35" borderId="10" xfId="0" applyNumberFormat="1" applyFont="1" applyFill="1" applyBorder="1" applyAlignment="1">
      <alignment wrapText="1"/>
    </xf>
    <xf numFmtId="0" fontId="0" fillId="35" borderId="11" xfId="0" applyNumberFormat="1" applyFont="1" applyFill="1" applyBorder="1" applyAlignment="1">
      <alignment wrapText="1"/>
    </xf>
    <xf numFmtId="0" fontId="0" fillId="36" borderId="0" xfId="0" applyNumberFormat="1" applyFont="1" applyFill="1" applyAlignment="1">
      <alignment wrapText="1"/>
    </xf>
    <xf numFmtId="0" fontId="0" fillId="36" borderId="10" xfId="0" applyNumberFormat="1" applyFont="1" applyFill="1" applyBorder="1" applyAlignment="1">
      <alignment wrapText="1"/>
    </xf>
    <xf numFmtId="0" fontId="0" fillId="36" borderId="11" xfId="0" applyNumberFormat="1" applyFont="1" applyFill="1" applyBorder="1" applyAlignment="1">
      <alignment wrapText="1"/>
    </xf>
    <xf numFmtId="0" fontId="0" fillId="37" borderId="0" xfId="0" applyNumberFormat="1" applyFont="1" applyFill="1" applyAlignment="1">
      <alignment wrapText="1"/>
    </xf>
    <xf numFmtId="0" fontId="0" fillId="37" borderId="10" xfId="0" applyNumberFormat="1" applyFont="1" applyFill="1" applyBorder="1" applyAlignment="1">
      <alignment wrapText="1"/>
    </xf>
    <xf numFmtId="0" fontId="0" fillId="38" borderId="0" xfId="0" applyNumberFormat="1" applyFont="1" applyFill="1" applyAlignment="1">
      <alignment wrapText="1"/>
    </xf>
    <xf numFmtId="0" fontId="0" fillId="38" borderId="10" xfId="0" applyNumberFormat="1" applyFont="1" applyFill="1" applyBorder="1" applyAlignment="1">
      <alignment wrapText="1"/>
    </xf>
    <xf numFmtId="0" fontId="0" fillId="38" borderId="11" xfId="0" applyNumberFormat="1" applyFont="1" applyFill="1" applyBorder="1" applyAlignment="1">
      <alignment wrapText="1"/>
    </xf>
    <xf numFmtId="0" fontId="0" fillId="37" borderId="11" xfId="0" applyNumberFormat="1" applyFont="1" applyFill="1" applyBorder="1" applyAlignment="1">
      <alignment wrapText="1"/>
    </xf>
    <xf numFmtId="0" fontId="3" fillId="37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164" fontId="0" fillId="0" borderId="12" xfId="0" applyNumberFormat="1" applyFont="1" applyFill="1" applyBorder="1" applyAlignment="1">
      <alignment wrapText="1"/>
    </xf>
    <xf numFmtId="164" fontId="0" fillId="0" borderId="13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 wrapText="1"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80"/>
      <rgbColor rgb="00FF9900"/>
      <rgbColor rgb="003366FF"/>
      <rgbColor rgb="00339966"/>
      <rgbColor rgb="00FFFF00"/>
      <rgbColor rgb="00FFFF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81</xdr:row>
      <xdr:rowOff>0</xdr:rowOff>
    </xdr:from>
    <xdr:to>
      <xdr:col>7</xdr:col>
      <xdr:colOff>180975</xdr:colOff>
      <xdr:row>121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15925"/>
          <a:ext cx="9991725" cy="655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47625</xdr:rowOff>
    </xdr:from>
    <xdr:to>
      <xdr:col>7</xdr:col>
      <xdr:colOff>695325</xdr:colOff>
      <xdr:row>51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7625"/>
          <a:ext cx="10467975" cy="835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65" sqref="D65"/>
    </sheetView>
  </sheetViews>
  <sheetFormatPr defaultColWidth="17.140625" defaultRowHeight="12.75" customHeight="1"/>
  <cols>
    <col min="1" max="1" width="34.421875" style="0" customWidth="1"/>
    <col min="2" max="2" width="27.00390625" style="0" customWidth="1"/>
    <col min="3" max="20" width="17.140625" style="0" customWidth="1"/>
  </cols>
  <sheetData/>
  <sheetProtection/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workbookViewId="0" topLeftCell="A1">
      <pane ySplit="1" topLeftCell="BM2" activePane="bottomLeft" state="frozen"/>
      <selection pane="topLeft" activeCell="A1" sqref="A1"/>
      <selection pane="bottomLeft" activeCell="B77" sqref="B77"/>
    </sheetView>
  </sheetViews>
  <sheetFormatPr defaultColWidth="17.140625" defaultRowHeight="12.75" customHeight="1"/>
  <cols>
    <col min="1" max="1" width="5.8515625" style="0" customWidth="1"/>
    <col min="2" max="2" width="44.00390625" style="0" customWidth="1"/>
    <col min="3" max="26" width="6.8515625" style="0" customWidth="1"/>
  </cols>
  <sheetData>
    <row r="1" spans="1:26" ht="24">
      <c r="A1" s="1" t="s">
        <v>9</v>
      </c>
      <c r="B1" s="1" t="s">
        <v>30</v>
      </c>
      <c r="C1" s="1" t="s">
        <v>3</v>
      </c>
      <c r="D1" s="1"/>
      <c r="E1" s="1" t="s">
        <v>72</v>
      </c>
      <c r="F1" s="1"/>
      <c r="G1" s="1" t="s">
        <v>73</v>
      </c>
      <c r="H1" s="1"/>
      <c r="I1" s="1" t="s">
        <v>75</v>
      </c>
      <c r="J1" s="3"/>
      <c r="K1" s="4" t="s">
        <v>97</v>
      </c>
      <c r="L1" s="1"/>
      <c r="M1" s="1" t="s">
        <v>72</v>
      </c>
      <c r="N1" s="1"/>
      <c r="O1" s="1" t="s">
        <v>73</v>
      </c>
      <c r="P1" s="1"/>
      <c r="Q1" s="1" t="s">
        <v>75</v>
      </c>
      <c r="R1" s="3"/>
      <c r="S1" s="4" t="s">
        <v>79</v>
      </c>
      <c r="T1" s="1"/>
      <c r="U1" s="1" t="s">
        <v>72</v>
      </c>
      <c r="V1" s="1"/>
      <c r="W1" s="1" t="s">
        <v>73</v>
      </c>
      <c r="X1" s="1"/>
      <c r="Y1" s="1" t="s">
        <v>75</v>
      </c>
      <c r="Z1" s="1"/>
    </row>
    <row r="2" spans="10:19" ht="12">
      <c r="J2" s="5"/>
      <c r="K2" s="6"/>
      <c r="R2" s="5"/>
      <c r="S2" s="6"/>
    </row>
    <row r="3" spans="1:19" ht="12">
      <c r="A3" s="32" t="s">
        <v>22</v>
      </c>
      <c r="B3" s="32"/>
      <c r="J3" s="5"/>
      <c r="K3" s="6"/>
      <c r="R3" s="5"/>
      <c r="S3" s="6"/>
    </row>
    <row r="4" spans="1:19" ht="12">
      <c r="A4" s="7"/>
      <c r="B4" s="2" t="s">
        <v>34</v>
      </c>
      <c r="C4" s="7"/>
      <c r="D4" s="7"/>
      <c r="E4" s="7"/>
      <c r="F4" s="7"/>
      <c r="G4" s="7"/>
      <c r="H4" s="7"/>
      <c r="J4" s="5"/>
      <c r="K4" s="6"/>
      <c r="R4" s="5"/>
      <c r="S4" s="6"/>
    </row>
    <row r="5" spans="1:19" ht="12">
      <c r="A5" s="7"/>
      <c r="B5" s="2" t="s">
        <v>21</v>
      </c>
      <c r="F5" s="2"/>
      <c r="G5" s="7"/>
      <c r="H5" s="7"/>
      <c r="I5" s="7"/>
      <c r="J5" s="8"/>
      <c r="K5" s="6"/>
      <c r="L5" s="2"/>
      <c r="R5" s="5"/>
      <c r="S5" s="6"/>
    </row>
    <row r="6" spans="1:19" ht="12">
      <c r="A6" s="7"/>
      <c r="B6" s="2" t="s">
        <v>37</v>
      </c>
      <c r="G6" s="7"/>
      <c r="H6" s="7"/>
      <c r="I6" s="7"/>
      <c r="J6" s="8"/>
      <c r="K6" s="6"/>
      <c r="R6" s="5"/>
      <c r="S6" s="6"/>
    </row>
    <row r="7" spans="1:19" ht="12">
      <c r="A7" s="7"/>
      <c r="B7" s="2" t="s">
        <v>64</v>
      </c>
      <c r="G7" s="2"/>
      <c r="H7" s="2"/>
      <c r="I7" s="7"/>
      <c r="J7" s="8"/>
      <c r="K7" s="9"/>
      <c r="L7" s="7"/>
      <c r="R7" s="5"/>
      <c r="S7" s="6"/>
    </row>
    <row r="8" spans="1:19" ht="12">
      <c r="A8" s="10"/>
      <c r="B8" s="2" t="s">
        <v>5</v>
      </c>
      <c r="C8" s="10"/>
      <c r="D8" s="10"/>
      <c r="J8" s="5"/>
      <c r="K8" s="6"/>
      <c r="R8" s="5"/>
      <c r="S8" s="6"/>
    </row>
    <row r="9" spans="1:19" ht="12">
      <c r="A9" s="10"/>
      <c r="B9" s="2" t="s">
        <v>85</v>
      </c>
      <c r="E9" s="10"/>
      <c r="F9" s="10"/>
      <c r="G9" s="10"/>
      <c r="H9" s="10"/>
      <c r="J9" s="5"/>
      <c r="K9" s="6"/>
      <c r="R9" s="5"/>
      <c r="S9" s="6"/>
    </row>
    <row r="10" spans="1:19" ht="12">
      <c r="A10" s="10"/>
      <c r="B10" s="2" t="s">
        <v>74</v>
      </c>
      <c r="I10" s="10"/>
      <c r="J10" s="11"/>
      <c r="K10" s="12"/>
      <c r="L10" s="10"/>
      <c r="R10" s="5"/>
      <c r="S10" s="6"/>
    </row>
    <row r="11" spans="1:19" ht="12">
      <c r="A11" s="10"/>
      <c r="B11" s="2" t="s">
        <v>8</v>
      </c>
      <c r="G11" s="10"/>
      <c r="J11" s="5"/>
      <c r="K11" s="12"/>
      <c r="R11" s="5"/>
      <c r="S11" s="6"/>
    </row>
    <row r="12" spans="1:19" ht="12">
      <c r="A12" s="13"/>
      <c r="B12" s="2" t="s">
        <v>11</v>
      </c>
      <c r="C12" s="13"/>
      <c r="D12" s="13"/>
      <c r="E12" s="13"/>
      <c r="F12" s="13"/>
      <c r="J12" s="5"/>
      <c r="K12" s="6"/>
      <c r="R12" s="5"/>
      <c r="S12" s="6"/>
    </row>
    <row r="13" spans="1:19" ht="12">
      <c r="A13" s="13"/>
      <c r="B13" s="2" t="s">
        <v>69</v>
      </c>
      <c r="G13" s="13"/>
      <c r="H13" s="13"/>
      <c r="I13" s="13"/>
      <c r="J13" s="14"/>
      <c r="K13" s="15"/>
      <c r="L13" s="13"/>
      <c r="M13" s="13"/>
      <c r="N13" s="13"/>
      <c r="R13" s="5"/>
      <c r="S13" s="6"/>
    </row>
    <row r="14" spans="1:19" ht="12">
      <c r="A14" s="16"/>
      <c r="B14" s="2" t="s">
        <v>1</v>
      </c>
      <c r="I14" s="16"/>
      <c r="J14" s="17"/>
      <c r="K14" s="18"/>
      <c r="L14" s="16"/>
      <c r="R14" s="5"/>
      <c r="S14" s="6"/>
    </row>
    <row r="15" spans="1:19" ht="12">
      <c r="A15" s="16"/>
      <c r="B15" s="2" t="s">
        <v>26</v>
      </c>
      <c r="J15" s="5"/>
      <c r="K15" s="6"/>
      <c r="M15" s="16"/>
      <c r="N15" s="16"/>
      <c r="O15" s="16"/>
      <c r="P15" s="16"/>
      <c r="Q15" s="2"/>
      <c r="R15" s="5"/>
      <c r="S15" s="6"/>
    </row>
    <row r="16" spans="1:19" ht="12">
      <c r="A16" s="19"/>
      <c r="B16" s="2" t="s">
        <v>99</v>
      </c>
      <c r="C16" s="19"/>
      <c r="D16" s="19"/>
      <c r="E16" s="19"/>
      <c r="F16" s="19"/>
      <c r="J16" s="5"/>
      <c r="K16" s="6"/>
      <c r="R16" s="5"/>
      <c r="S16" s="6"/>
    </row>
    <row r="17" spans="1:25" ht="12">
      <c r="A17" s="19"/>
      <c r="B17" s="2" t="s">
        <v>24</v>
      </c>
      <c r="F17" s="19"/>
      <c r="J17" s="20"/>
      <c r="K17" s="6"/>
      <c r="N17" s="19"/>
      <c r="R17" s="20"/>
      <c r="S17" s="6"/>
      <c r="V17" s="19"/>
      <c r="Y17" s="19"/>
    </row>
    <row r="18" spans="10:19" ht="12">
      <c r="J18" s="5"/>
      <c r="K18" s="6"/>
      <c r="R18" s="5"/>
      <c r="S18" s="6"/>
    </row>
    <row r="19" spans="1:19" ht="12">
      <c r="A19" s="32" t="s">
        <v>70</v>
      </c>
      <c r="B19" s="32"/>
      <c r="J19" s="5"/>
      <c r="K19" s="6"/>
      <c r="R19" s="5"/>
      <c r="S19" s="6"/>
    </row>
    <row r="20" spans="1:19" ht="12">
      <c r="A20" s="21"/>
      <c r="B20" s="2" t="s">
        <v>42</v>
      </c>
      <c r="C20" s="21"/>
      <c r="D20" s="21"/>
      <c r="J20" s="5"/>
      <c r="K20" s="6"/>
      <c r="R20" s="5"/>
      <c r="S20" s="6"/>
    </row>
    <row r="21" spans="1:19" ht="12">
      <c r="A21" s="21"/>
      <c r="B21" s="2" t="s">
        <v>56</v>
      </c>
      <c r="C21" s="21"/>
      <c r="D21" s="21"/>
      <c r="E21" s="2"/>
      <c r="F21" s="2"/>
      <c r="J21" s="5"/>
      <c r="K21" s="6"/>
      <c r="R21" s="5"/>
      <c r="S21" s="6"/>
    </row>
    <row r="22" spans="1:19" ht="12">
      <c r="A22" s="21"/>
      <c r="B22" s="2" t="s">
        <v>80</v>
      </c>
      <c r="E22" s="21"/>
      <c r="F22" s="21"/>
      <c r="J22" s="5"/>
      <c r="K22" s="6"/>
      <c r="R22" s="5"/>
      <c r="S22" s="6"/>
    </row>
    <row r="23" spans="1:19" ht="12">
      <c r="A23" s="21"/>
      <c r="B23" s="2" t="s">
        <v>15</v>
      </c>
      <c r="G23" s="21"/>
      <c r="H23" s="21"/>
      <c r="J23" s="5"/>
      <c r="K23" s="6"/>
      <c r="R23" s="5"/>
      <c r="S23" s="6"/>
    </row>
    <row r="24" spans="1:19" ht="12">
      <c r="A24" s="21"/>
      <c r="B24" s="2" t="s">
        <v>52</v>
      </c>
      <c r="G24" s="21"/>
      <c r="H24" s="21"/>
      <c r="I24" s="21"/>
      <c r="J24" s="22"/>
      <c r="K24" s="6"/>
      <c r="R24" s="5"/>
      <c r="S24" s="6"/>
    </row>
    <row r="25" spans="1:19" ht="12">
      <c r="A25" s="21"/>
      <c r="B25" s="2" t="s">
        <v>31</v>
      </c>
      <c r="J25" s="5"/>
      <c r="K25" s="23"/>
      <c r="L25" s="21"/>
      <c r="R25" s="5"/>
      <c r="S25" s="6"/>
    </row>
    <row r="26" spans="1:19" ht="12">
      <c r="A26" s="21"/>
      <c r="B26" s="2" t="s">
        <v>78</v>
      </c>
      <c r="J26" s="5"/>
      <c r="K26" s="6"/>
      <c r="M26" s="21"/>
      <c r="N26" s="21"/>
      <c r="O26" s="21"/>
      <c r="P26" s="21"/>
      <c r="R26" s="5"/>
      <c r="S26" s="6"/>
    </row>
    <row r="27" spans="1:23" ht="12">
      <c r="A27" s="21"/>
      <c r="B27" s="2" t="s">
        <v>8</v>
      </c>
      <c r="J27" s="5"/>
      <c r="K27" s="6"/>
      <c r="O27" s="21"/>
      <c r="R27" s="5"/>
      <c r="S27" s="23"/>
      <c r="W27" s="21"/>
    </row>
    <row r="28" spans="1:19" ht="12">
      <c r="A28" s="13"/>
      <c r="B28" s="2" t="s">
        <v>83</v>
      </c>
      <c r="J28" s="5"/>
      <c r="K28" s="6"/>
      <c r="O28" s="13"/>
      <c r="P28" s="13"/>
      <c r="R28" s="5"/>
      <c r="S28" s="6"/>
    </row>
    <row r="29" spans="1:25" ht="12">
      <c r="A29" s="19"/>
      <c r="B29" s="2" t="s">
        <v>24</v>
      </c>
      <c r="F29" s="19"/>
      <c r="J29" s="20"/>
      <c r="K29" s="6"/>
      <c r="N29" s="19"/>
      <c r="R29" s="20"/>
      <c r="S29" s="6"/>
      <c r="V29" s="19"/>
      <c r="Y29" s="19"/>
    </row>
    <row r="30" spans="10:19" ht="12">
      <c r="J30" s="5"/>
      <c r="K30" s="6"/>
      <c r="R30" s="5"/>
      <c r="S30" s="6"/>
    </row>
    <row r="31" spans="1:19" ht="12">
      <c r="A31" s="32" t="s">
        <v>60</v>
      </c>
      <c r="B31" s="32"/>
      <c r="J31" s="5"/>
      <c r="K31" s="6"/>
      <c r="R31" s="5"/>
      <c r="S31" s="6"/>
    </row>
    <row r="32" spans="1:19" ht="12">
      <c r="A32" s="7"/>
      <c r="B32" s="2" t="s">
        <v>20</v>
      </c>
      <c r="G32" s="7"/>
      <c r="J32" s="5"/>
      <c r="K32" s="6"/>
      <c r="M32" s="7"/>
      <c r="R32" s="5"/>
      <c r="S32" s="9"/>
    </row>
    <row r="33" spans="1:19" ht="12">
      <c r="A33" s="7"/>
      <c r="B33" s="2" t="s">
        <v>29</v>
      </c>
      <c r="J33" s="5"/>
      <c r="K33" s="6"/>
      <c r="N33" s="7"/>
      <c r="O33" s="7"/>
      <c r="P33" s="7"/>
      <c r="R33" s="5"/>
      <c r="S33" s="6"/>
    </row>
    <row r="34" spans="1:23" ht="12">
      <c r="A34" s="21"/>
      <c r="B34" s="2" t="s">
        <v>10</v>
      </c>
      <c r="G34" s="21"/>
      <c r="J34" s="5"/>
      <c r="K34" s="6"/>
      <c r="M34" s="21"/>
      <c r="R34" s="5"/>
      <c r="S34" s="23"/>
      <c r="W34" s="21"/>
    </row>
    <row r="35" spans="1:19" ht="12">
      <c r="A35" s="21"/>
      <c r="B35" s="2" t="s">
        <v>43</v>
      </c>
      <c r="J35" s="5"/>
      <c r="K35" s="6"/>
      <c r="N35" s="21"/>
      <c r="O35" s="21"/>
      <c r="P35" s="21"/>
      <c r="R35" s="5"/>
      <c r="S35" s="6"/>
    </row>
    <row r="36" spans="1:19" ht="12">
      <c r="A36" s="21"/>
      <c r="B36" s="2" t="s">
        <v>35</v>
      </c>
      <c r="J36" s="5"/>
      <c r="K36" s="6"/>
      <c r="Q36" s="21"/>
      <c r="R36" s="22"/>
      <c r="S36" s="6"/>
    </row>
    <row r="37" spans="1:19" ht="12">
      <c r="A37" s="21"/>
      <c r="B37" s="2" t="s">
        <v>66</v>
      </c>
      <c r="J37" s="5"/>
      <c r="K37" s="6"/>
      <c r="Q37" s="21"/>
      <c r="R37" s="22"/>
      <c r="S37" s="6"/>
    </row>
    <row r="38" spans="1:24" ht="12">
      <c r="A38" s="21"/>
      <c r="B38" s="2" t="s">
        <v>63</v>
      </c>
      <c r="J38" s="5"/>
      <c r="K38" s="6"/>
      <c r="R38" s="5"/>
      <c r="S38" s="23"/>
      <c r="T38" s="21"/>
      <c r="U38" s="21"/>
      <c r="V38" s="21"/>
      <c r="W38" s="21"/>
      <c r="X38" s="21"/>
    </row>
    <row r="39" spans="1:26" ht="12">
      <c r="A39" s="21"/>
      <c r="B39" s="2" t="s">
        <v>68</v>
      </c>
      <c r="J39" s="5"/>
      <c r="K39" s="6"/>
      <c r="R39" s="5"/>
      <c r="S39" s="6"/>
      <c r="Y39" s="21"/>
      <c r="Z39" s="21"/>
    </row>
    <row r="40" spans="1:19" ht="12">
      <c r="A40" s="13"/>
      <c r="B40" s="2" t="s">
        <v>54</v>
      </c>
      <c r="J40" s="5"/>
      <c r="K40" s="6"/>
      <c r="Q40" s="13"/>
      <c r="R40" s="14"/>
      <c r="S40" s="6"/>
    </row>
    <row r="41" spans="1:19" ht="12">
      <c r="A41" s="13"/>
      <c r="B41" s="2" t="s">
        <v>58</v>
      </c>
      <c r="J41" s="5"/>
      <c r="K41" s="6"/>
      <c r="Q41" s="13"/>
      <c r="R41" s="14"/>
      <c r="S41" s="6"/>
    </row>
    <row r="42" spans="1:26" ht="12">
      <c r="A42" s="13"/>
      <c r="B42" s="2" t="s">
        <v>40</v>
      </c>
      <c r="J42" s="5"/>
      <c r="K42" s="6"/>
      <c r="R42" s="5"/>
      <c r="S42" s="15"/>
      <c r="T42" s="13"/>
      <c r="U42" s="13"/>
      <c r="V42" s="13"/>
      <c r="W42" s="13"/>
      <c r="X42" s="13"/>
      <c r="Y42" s="13"/>
      <c r="Z42" s="13"/>
    </row>
    <row r="43" spans="1:19" ht="12">
      <c r="A43" s="16"/>
      <c r="B43" s="2" t="s">
        <v>50</v>
      </c>
      <c r="J43" s="5"/>
      <c r="K43" s="6"/>
      <c r="Q43" s="16"/>
      <c r="R43" s="17"/>
      <c r="S43" s="6"/>
    </row>
    <row r="44" spans="1:24" ht="12">
      <c r="A44" s="16"/>
      <c r="B44" s="2" t="s">
        <v>89</v>
      </c>
      <c r="J44" s="5"/>
      <c r="K44" s="6"/>
      <c r="R44" s="5"/>
      <c r="S44" s="18"/>
      <c r="T44" s="16"/>
      <c r="U44" s="16"/>
      <c r="V44" s="16"/>
      <c r="W44" s="16"/>
      <c r="X44" s="16"/>
    </row>
    <row r="45" spans="1:26" ht="12">
      <c r="A45" s="16"/>
      <c r="B45" s="2" t="s">
        <v>46</v>
      </c>
      <c r="J45" s="5"/>
      <c r="K45" s="6"/>
      <c r="R45" s="5"/>
      <c r="S45" s="6"/>
      <c r="Y45" s="16"/>
      <c r="Z45" s="16"/>
    </row>
    <row r="46" spans="1:19" ht="12">
      <c r="A46" s="19"/>
      <c r="B46" s="2" t="s">
        <v>33</v>
      </c>
      <c r="J46" s="5"/>
      <c r="K46" s="24"/>
      <c r="L46" s="19"/>
      <c r="M46" s="19"/>
      <c r="N46" s="19"/>
      <c r="O46" s="19"/>
      <c r="P46" s="19"/>
      <c r="Q46" s="19"/>
      <c r="R46" s="20"/>
      <c r="S46" s="6"/>
    </row>
    <row r="47" spans="1:26" ht="12">
      <c r="A47" s="19"/>
      <c r="B47" s="2" t="s">
        <v>94</v>
      </c>
      <c r="J47" s="5"/>
      <c r="K47" s="6"/>
      <c r="R47" s="5"/>
      <c r="S47" s="24"/>
      <c r="T47" s="19"/>
      <c r="U47" s="19"/>
      <c r="V47" s="19"/>
      <c r="W47" s="19"/>
      <c r="X47" s="19"/>
      <c r="Y47" s="19"/>
      <c r="Z47" s="19"/>
    </row>
    <row r="48" spans="1:25" ht="12">
      <c r="A48" s="19"/>
      <c r="B48" s="2" t="s">
        <v>24</v>
      </c>
      <c r="F48" s="19"/>
      <c r="J48" s="20"/>
      <c r="K48" s="6"/>
      <c r="N48" s="19"/>
      <c r="R48" s="20"/>
      <c r="S48" s="6"/>
      <c r="V48" s="19"/>
      <c r="Y48" s="19"/>
    </row>
    <row r="49" spans="10:19" ht="12">
      <c r="J49" s="5"/>
      <c r="K49" s="6"/>
      <c r="R49" s="5"/>
      <c r="S49" s="6"/>
    </row>
    <row r="50" spans="1:19" ht="12">
      <c r="A50" s="32" t="s">
        <v>7</v>
      </c>
      <c r="B50" s="32"/>
      <c r="J50" s="5"/>
      <c r="K50" s="6"/>
      <c r="R50" s="5"/>
      <c r="S50" s="6"/>
    </row>
    <row r="51" spans="1:19" ht="12">
      <c r="A51" s="19"/>
      <c r="B51" s="2" t="s">
        <v>91</v>
      </c>
      <c r="C51" s="19"/>
      <c r="D51" s="19"/>
      <c r="J51" s="5"/>
      <c r="K51" s="6"/>
      <c r="R51" s="5"/>
      <c r="S51" s="6"/>
    </row>
    <row r="52" spans="1:19" ht="12">
      <c r="A52" s="19"/>
      <c r="B52" s="2" t="s">
        <v>16</v>
      </c>
      <c r="C52" s="19"/>
      <c r="D52" s="19"/>
      <c r="J52" s="5"/>
      <c r="K52" s="6"/>
      <c r="R52" s="5"/>
      <c r="S52" s="6"/>
    </row>
    <row r="53" spans="1:19" ht="12">
      <c r="A53" s="19"/>
      <c r="B53" s="2" t="s">
        <v>47</v>
      </c>
      <c r="E53" s="19"/>
      <c r="F53" s="19"/>
      <c r="J53" s="5"/>
      <c r="K53" s="6"/>
      <c r="R53" s="5"/>
      <c r="S53" s="6"/>
    </row>
    <row r="54" spans="1:19" ht="12">
      <c r="A54" s="19"/>
      <c r="B54" s="2" t="s">
        <v>53</v>
      </c>
      <c r="E54" s="19"/>
      <c r="F54" s="19"/>
      <c r="J54" s="5"/>
      <c r="K54" s="6"/>
      <c r="R54" s="5"/>
      <c r="S54" s="6"/>
    </row>
    <row r="55" spans="1:26" ht="12">
      <c r="A55" s="19"/>
      <c r="B55" s="2" t="s">
        <v>39</v>
      </c>
      <c r="G55" s="19"/>
      <c r="H55" s="19"/>
      <c r="I55" s="19"/>
      <c r="J55" s="20"/>
      <c r="K55" s="24"/>
      <c r="L55" s="19"/>
      <c r="M55" s="19"/>
      <c r="N55" s="19"/>
      <c r="O55" s="19"/>
      <c r="P55" s="19"/>
      <c r="Q55" s="19"/>
      <c r="R55" s="20"/>
      <c r="S55" s="24"/>
      <c r="T55" s="19"/>
      <c r="U55" s="19"/>
      <c r="V55" s="19"/>
      <c r="W55" s="19"/>
      <c r="X55" s="19"/>
      <c r="Y55" s="19"/>
      <c r="Z55" s="19"/>
    </row>
    <row r="56" spans="1:26" ht="12">
      <c r="A56" s="19"/>
      <c r="B56" s="2" t="s">
        <v>82</v>
      </c>
      <c r="G56" s="19"/>
      <c r="H56" s="19"/>
      <c r="I56" s="19"/>
      <c r="J56" s="20"/>
      <c r="K56" s="24"/>
      <c r="L56" s="19"/>
      <c r="M56" s="19"/>
      <c r="N56" s="19"/>
      <c r="O56" s="19"/>
      <c r="P56" s="19"/>
      <c r="Q56" s="19"/>
      <c r="R56" s="20"/>
      <c r="S56" s="24"/>
      <c r="T56" s="19"/>
      <c r="U56" s="19"/>
      <c r="V56" s="19"/>
      <c r="W56" s="19"/>
      <c r="X56" s="19"/>
      <c r="Y56" s="19"/>
      <c r="Z56" s="19"/>
    </row>
    <row r="57" spans="10:19" ht="12">
      <c r="J57" s="5"/>
      <c r="K57" s="6"/>
      <c r="R57" s="5"/>
      <c r="S57" s="6"/>
    </row>
    <row r="58" spans="1:19" ht="12">
      <c r="A58" s="32" t="s">
        <v>86</v>
      </c>
      <c r="B58" s="33"/>
      <c r="J58" s="5"/>
      <c r="K58" s="6"/>
      <c r="R58" s="5"/>
      <c r="S58" s="6"/>
    </row>
    <row r="59" spans="1:26" ht="12">
      <c r="A59" s="19"/>
      <c r="B59" s="2" t="s">
        <v>25</v>
      </c>
      <c r="C59" s="19"/>
      <c r="D59" s="19"/>
      <c r="E59" s="19"/>
      <c r="F59" s="19"/>
      <c r="G59" s="19"/>
      <c r="H59" s="19"/>
      <c r="I59" s="19"/>
      <c r="J59" s="20"/>
      <c r="K59" s="24"/>
      <c r="L59" s="19"/>
      <c r="M59" s="19"/>
      <c r="N59" s="19"/>
      <c r="O59" s="19"/>
      <c r="P59" s="19"/>
      <c r="Q59" s="19"/>
      <c r="R59" s="20"/>
      <c r="S59" s="24"/>
      <c r="T59" s="19"/>
      <c r="U59" s="19"/>
      <c r="V59" s="19"/>
      <c r="W59" s="19"/>
      <c r="X59" s="19"/>
      <c r="Y59" s="19"/>
      <c r="Z59" s="19"/>
    </row>
    <row r="60" spans="1:26" ht="12">
      <c r="A60" s="19"/>
      <c r="B60" s="2" t="s">
        <v>48</v>
      </c>
      <c r="C60" s="19"/>
      <c r="D60" s="19"/>
      <c r="E60" s="19"/>
      <c r="F60" s="19"/>
      <c r="G60" s="19"/>
      <c r="H60" s="19"/>
      <c r="I60" s="19"/>
      <c r="J60" s="20"/>
      <c r="K60" s="24"/>
      <c r="L60" s="19"/>
      <c r="M60" s="19"/>
      <c r="N60" s="19"/>
      <c r="O60" s="19"/>
      <c r="P60" s="19"/>
      <c r="Q60" s="19"/>
      <c r="R60" s="20"/>
      <c r="S60" s="24"/>
      <c r="T60" s="19"/>
      <c r="U60" s="19"/>
      <c r="V60" s="19"/>
      <c r="W60" s="19"/>
      <c r="X60" s="19"/>
      <c r="Y60" s="19"/>
      <c r="Z60" s="19"/>
    </row>
    <row r="63" ht="12">
      <c r="B63" s="1" t="s">
        <v>2</v>
      </c>
    </row>
    <row r="64" spans="2:3" ht="12">
      <c r="B64" s="2" t="s">
        <v>76</v>
      </c>
      <c r="C64" s="21"/>
    </row>
    <row r="65" spans="2:3" ht="12">
      <c r="B65" s="2" t="s">
        <v>23</v>
      </c>
      <c r="C65" s="13"/>
    </row>
    <row r="66" spans="2:3" ht="12">
      <c r="B66" s="2" t="s">
        <v>36</v>
      </c>
      <c r="C66" s="7"/>
    </row>
    <row r="67" spans="2:3" ht="12">
      <c r="B67" s="2" t="s">
        <v>32</v>
      </c>
      <c r="C67" s="10"/>
    </row>
    <row r="68" spans="2:3" ht="12">
      <c r="B68" s="2" t="s">
        <v>45</v>
      </c>
      <c r="C68" s="16"/>
    </row>
    <row r="69" spans="2:3" ht="12">
      <c r="B69" s="2" t="s">
        <v>0</v>
      </c>
      <c r="C69" s="25"/>
    </row>
    <row r="75" ht="12.75" customHeight="1">
      <c r="B75" t="s">
        <v>100</v>
      </c>
    </row>
  </sheetData>
  <sheetProtection/>
  <mergeCells count="5">
    <mergeCell ref="A3:B3"/>
    <mergeCell ref="A19:B19"/>
    <mergeCell ref="A31:B31"/>
    <mergeCell ref="A50:B50"/>
    <mergeCell ref="A58:B58"/>
  </mergeCells>
  <printOptions/>
  <pageMargins left="0.75" right="0.75" top="1" bottom="1" header="0.5" footer="0.5"/>
  <pageSetup horizontalDpi="300" verticalDpi="300" orientation="portrait" paperSize="9"/>
  <headerFooter alignWithMargins="0">
    <oddFooter>&amp;Rwww.tellusventure.com/community/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86"/>
  <sheetViews>
    <sheetView tabSelected="1" workbookViewId="0" topLeftCell="A1">
      <pane ySplit="1" topLeftCell="BM2" activePane="bottomLeft" state="frozen"/>
      <selection pane="topLeft" activeCell="A1" sqref="A1"/>
      <selection pane="bottomLeft" activeCell="A43" sqref="A43"/>
    </sheetView>
  </sheetViews>
  <sheetFormatPr defaultColWidth="17.140625" defaultRowHeight="12.75" customHeight="1"/>
  <cols>
    <col min="1" max="1" width="31.421875" style="0" customWidth="1"/>
    <col min="2" max="2" width="6.421875" style="0" customWidth="1"/>
    <col min="3" max="21" width="17.140625" style="0" customWidth="1"/>
  </cols>
  <sheetData>
    <row r="1" spans="1:21" ht="12">
      <c r="A1" s="1" t="s">
        <v>12</v>
      </c>
      <c r="B1" s="26" t="s">
        <v>9</v>
      </c>
      <c r="C1" s="27" t="s">
        <v>95</v>
      </c>
      <c r="D1" s="27" t="s">
        <v>59</v>
      </c>
      <c r="E1" s="27" t="s">
        <v>17</v>
      </c>
      <c r="F1" s="27" t="s">
        <v>92</v>
      </c>
      <c r="G1" s="27" t="s">
        <v>49</v>
      </c>
      <c r="H1" s="27" t="s">
        <v>62</v>
      </c>
      <c r="I1" s="27" t="s">
        <v>4</v>
      </c>
      <c r="J1" s="27" t="s">
        <v>51</v>
      </c>
      <c r="K1" s="27" t="s">
        <v>14</v>
      </c>
      <c r="L1" s="27" t="s">
        <v>27</v>
      </c>
      <c r="M1" s="28"/>
      <c r="N1" s="1"/>
      <c r="O1" s="1"/>
      <c r="P1" s="1"/>
      <c r="Q1" s="1"/>
      <c r="R1" s="1"/>
      <c r="S1" s="1"/>
      <c r="T1" s="1"/>
      <c r="U1" s="1"/>
    </row>
    <row r="2" spans="1:13" ht="12">
      <c r="A2" s="1" t="s">
        <v>13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2">
      <c r="A3" s="2" t="s">
        <v>76</v>
      </c>
      <c r="B3" s="21"/>
      <c r="C3" s="29">
        <v>40000</v>
      </c>
      <c r="D3" s="29"/>
      <c r="E3" s="29">
        <f aca="true" t="shared" si="0" ref="E3:E9">C3+D3</f>
        <v>40000</v>
      </c>
      <c r="F3" s="29">
        <v>40000</v>
      </c>
      <c r="G3" s="29"/>
      <c r="H3" s="29">
        <f aca="true" t="shared" si="1" ref="H3:H9">F3+G3</f>
        <v>40000</v>
      </c>
      <c r="I3" s="29">
        <v>40000</v>
      </c>
      <c r="J3" s="29"/>
      <c r="K3" s="29">
        <f aca="true" t="shared" si="2" ref="K3:K9">I3+J3</f>
        <v>40000</v>
      </c>
      <c r="L3" s="29">
        <f aca="true" t="shared" si="3" ref="L3:L9">(E3+H3)+K3</f>
        <v>120000</v>
      </c>
      <c r="M3" s="29"/>
    </row>
    <row r="4" spans="1:13" ht="12">
      <c r="A4" s="2" t="s">
        <v>23</v>
      </c>
      <c r="B4" s="13"/>
      <c r="C4" s="29">
        <v>20000</v>
      </c>
      <c r="D4" s="29"/>
      <c r="E4" s="29">
        <f t="shared" si="0"/>
        <v>20000</v>
      </c>
      <c r="F4" s="29">
        <v>20000</v>
      </c>
      <c r="G4" s="29"/>
      <c r="H4" s="29">
        <f t="shared" si="1"/>
        <v>20000</v>
      </c>
      <c r="I4" s="29">
        <v>20000</v>
      </c>
      <c r="J4" s="29"/>
      <c r="K4" s="29">
        <f t="shared" si="2"/>
        <v>20000</v>
      </c>
      <c r="L4" s="29">
        <f t="shared" si="3"/>
        <v>60000</v>
      </c>
      <c r="M4" s="29"/>
    </row>
    <row r="5" spans="1:13" ht="12">
      <c r="A5" s="2" t="s">
        <v>36</v>
      </c>
      <c r="B5" s="7"/>
      <c r="C5" s="29">
        <v>40000</v>
      </c>
      <c r="D5" s="29"/>
      <c r="E5" s="29">
        <f t="shared" si="0"/>
        <v>40000</v>
      </c>
      <c r="F5" s="29">
        <v>20000</v>
      </c>
      <c r="G5" s="29"/>
      <c r="H5" s="29">
        <f t="shared" si="1"/>
        <v>20000</v>
      </c>
      <c r="I5" s="29">
        <v>20000</v>
      </c>
      <c r="J5" s="29"/>
      <c r="K5" s="29">
        <f t="shared" si="2"/>
        <v>20000</v>
      </c>
      <c r="L5" s="29">
        <f t="shared" si="3"/>
        <v>80000</v>
      </c>
      <c r="M5" s="29"/>
    </row>
    <row r="6" spans="1:13" ht="12">
      <c r="A6" s="2" t="s">
        <v>32</v>
      </c>
      <c r="B6" s="10"/>
      <c r="C6" s="29">
        <v>10000</v>
      </c>
      <c r="D6" s="29"/>
      <c r="E6" s="29">
        <f t="shared" si="0"/>
        <v>10000</v>
      </c>
      <c r="F6" s="29">
        <v>10000</v>
      </c>
      <c r="G6" s="29"/>
      <c r="H6" s="29">
        <f t="shared" si="1"/>
        <v>10000</v>
      </c>
      <c r="I6" s="29">
        <v>10000</v>
      </c>
      <c r="J6" s="29"/>
      <c r="K6" s="29">
        <f t="shared" si="2"/>
        <v>10000</v>
      </c>
      <c r="L6" s="29">
        <f t="shared" si="3"/>
        <v>30000</v>
      </c>
      <c r="M6" s="29"/>
    </row>
    <row r="7" spans="1:13" ht="12">
      <c r="A7" s="2" t="s">
        <v>44</v>
      </c>
      <c r="B7" s="25"/>
      <c r="C7" s="29"/>
      <c r="D7" s="29">
        <v>36000</v>
      </c>
      <c r="E7" s="29">
        <f t="shared" si="0"/>
        <v>36000</v>
      </c>
      <c r="F7" s="29"/>
      <c r="G7" s="29">
        <v>36000</v>
      </c>
      <c r="H7" s="29">
        <f t="shared" si="1"/>
        <v>36000</v>
      </c>
      <c r="I7" s="29"/>
      <c r="J7" s="29">
        <v>36000</v>
      </c>
      <c r="K7" s="29">
        <f t="shared" si="2"/>
        <v>36000</v>
      </c>
      <c r="L7" s="29">
        <f t="shared" si="3"/>
        <v>108000</v>
      </c>
      <c r="M7" s="29"/>
    </row>
    <row r="8" spans="1:13" ht="12">
      <c r="A8" s="2" t="s">
        <v>57</v>
      </c>
      <c r="B8" s="25"/>
      <c r="C8" s="29"/>
      <c r="D8" s="29">
        <v>10000</v>
      </c>
      <c r="E8" s="29">
        <f t="shared" si="0"/>
        <v>10000</v>
      </c>
      <c r="F8" s="29"/>
      <c r="G8" s="29">
        <v>10000</v>
      </c>
      <c r="H8" s="29">
        <f t="shared" si="1"/>
        <v>10000</v>
      </c>
      <c r="I8" s="29"/>
      <c r="J8" s="29">
        <v>10000</v>
      </c>
      <c r="K8" s="29">
        <f t="shared" si="2"/>
        <v>10000</v>
      </c>
      <c r="L8" s="29">
        <f t="shared" si="3"/>
        <v>30000</v>
      </c>
      <c r="M8" s="29"/>
    </row>
    <row r="9" spans="1:13" ht="12">
      <c r="A9" s="2" t="s">
        <v>67</v>
      </c>
      <c r="B9" s="25"/>
      <c r="C9" s="29"/>
      <c r="D9" s="29">
        <v>10000</v>
      </c>
      <c r="E9" s="29">
        <f t="shared" si="0"/>
        <v>10000</v>
      </c>
      <c r="F9" s="29"/>
      <c r="G9" s="29">
        <v>10000</v>
      </c>
      <c r="H9" s="29">
        <f t="shared" si="1"/>
        <v>10000</v>
      </c>
      <c r="I9" s="29"/>
      <c r="J9" s="29">
        <v>10000</v>
      </c>
      <c r="K9" s="29">
        <f t="shared" si="2"/>
        <v>10000</v>
      </c>
      <c r="L9" s="29">
        <f t="shared" si="3"/>
        <v>30000</v>
      </c>
      <c r="M9" s="29"/>
    </row>
    <row r="10" spans="3:13" ht="12"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2">
      <c r="A11" s="1" t="s">
        <v>28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2">
      <c r="A12" s="2" t="s">
        <v>93</v>
      </c>
      <c r="B12" s="16"/>
      <c r="C12" s="29">
        <v>5000</v>
      </c>
      <c r="D12" s="29"/>
      <c r="E12" s="29">
        <f aca="true" t="shared" si="4" ref="E12:E19">C12+D12</f>
        <v>5000</v>
      </c>
      <c r="F12" s="29">
        <v>20000</v>
      </c>
      <c r="G12" s="29"/>
      <c r="H12" s="29">
        <f aca="true" t="shared" si="5" ref="H12:H19">F12+G12</f>
        <v>20000</v>
      </c>
      <c r="I12" s="29">
        <v>20000</v>
      </c>
      <c r="J12" s="29"/>
      <c r="K12" s="29">
        <f aca="true" t="shared" si="6" ref="K12:K19">I12+J12</f>
        <v>20000</v>
      </c>
      <c r="L12" s="29">
        <f aca="true" t="shared" si="7" ref="L12:L19">(E12+H12)+K12</f>
        <v>45000</v>
      </c>
      <c r="M12" s="29"/>
    </row>
    <row r="13" spans="1:13" ht="12">
      <c r="A13" s="2" t="s">
        <v>65</v>
      </c>
      <c r="B13" s="13"/>
      <c r="C13" s="29">
        <v>1000</v>
      </c>
      <c r="D13" s="29">
        <v>24000</v>
      </c>
      <c r="E13" s="29">
        <f t="shared" si="4"/>
        <v>25000</v>
      </c>
      <c r="F13" s="29">
        <v>1000</v>
      </c>
      <c r="G13" s="29">
        <v>12000</v>
      </c>
      <c r="H13" s="29">
        <f t="shared" si="5"/>
        <v>13000</v>
      </c>
      <c r="I13" s="29">
        <v>1000</v>
      </c>
      <c r="J13" s="29">
        <v>12000</v>
      </c>
      <c r="K13" s="29">
        <f t="shared" si="6"/>
        <v>13000</v>
      </c>
      <c r="L13" s="29">
        <f t="shared" si="7"/>
        <v>51000</v>
      </c>
      <c r="M13" s="29"/>
    </row>
    <row r="14" spans="1:13" ht="12">
      <c r="A14" s="2" t="s">
        <v>84</v>
      </c>
      <c r="B14" s="7"/>
      <c r="C14" s="29">
        <v>250</v>
      </c>
      <c r="D14" s="29">
        <v>250</v>
      </c>
      <c r="E14" s="29">
        <f t="shared" si="4"/>
        <v>500</v>
      </c>
      <c r="F14" s="29">
        <v>5000</v>
      </c>
      <c r="G14" s="29">
        <v>2000</v>
      </c>
      <c r="H14" s="29">
        <f t="shared" si="5"/>
        <v>7000</v>
      </c>
      <c r="I14" s="29">
        <v>500</v>
      </c>
      <c r="J14" s="29">
        <v>500</v>
      </c>
      <c r="K14" s="29">
        <f t="shared" si="6"/>
        <v>1000</v>
      </c>
      <c r="L14" s="29">
        <f t="shared" si="7"/>
        <v>8500</v>
      </c>
      <c r="M14" s="29"/>
    </row>
    <row r="15" spans="1:13" ht="12">
      <c r="A15" s="2" t="s">
        <v>41</v>
      </c>
      <c r="B15" s="21"/>
      <c r="C15" s="29">
        <v>250</v>
      </c>
      <c r="D15" s="29">
        <v>250</v>
      </c>
      <c r="E15" s="29">
        <f t="shared" si="4"/>
        <v>500</v>
      </c>
      <c r="F15" s="29">
        <v>500</v>
      </c>
      <c r="G15" s="29">
        <v>500</v>
      </c>
      <c r="H15" s="29">
        <f t="shared" si="5"/>
        <v>1000</v>
      </c>
      <c r="I15" s="29">
        <v>5000</v>
      </c>
      <c r="J15" s="29">
        <v>2000</v>
      </c>
      <c r="K15" s="29">
        <f t="shared" si="6"/>
        <v>7000</v>
      </c>
      <c r="L15" s="29">
        <f t="shared" si="7"/>
        <v>8500</v>
      </c>
      <c r="M15" s="29"/>
    </row>
    <row r="16" spans="1:13" ht="12">
      <c r="A16" s="2" t="s">
        <v>8</v>
      </c>
      <c r="B16" s="10"/>
      <c r="C16" s="29">
        <v>250</v>
      </c>
      <c r="D16" s="29">
        <v>250</v>
      </c>
      <c r="E16" s="29">
        <f t="shared" si="4"/>
        <v>500</v>
      </c>
      <c r="F16" s="29">
        <v>250</v>
      </c>
      <c r="G16" s="29">
        <v>250</v>
      </c>
      <c r="H16" s="29">
        <f t="shared" si="5"/>
        <v>500</v>
      </c>
      <c r="I16" s="29">
        <v>250</v>
      </c>
      <c r="J16" s="29">
        <v>250</v>
      </c>
      <c r="K16" s="29">
        <f t="shared" si="6"/>
        <v>500</v>
      </c>
      <c r="L16" s="29">
        <f t="shared" si="7"/>
        <v>1500</v>
      </c>
      <c r="M16" s="29"/>
    </row>
    <row r="17" spans="1:13" ht="12">
      <c r="A17" s="2" t="s">
        <v>33</v>
      </c>
      <c r="B17" s="19"/>
      <c r="C17" s="29"/>
      <c r="D17" s="29"/>
      <c r="E17" s="29">
        <f t="shared" si="4"/>
        <v>0</v>
      </c>
      <c r="F17" s="29"/>
      <c r="G17" s="29">
        <v>30000</v>
      </c>
      <c r="H17" s="29">
        <f t="shared" si="5"/>
        <v>30000</v>
      </c>
      <c r="I17" s="29"/>
      <c r="J17" s="29"/>
      <c r="K17" s="29">
        <f t="shared" si="6"/>
        <v>0</v>
      </c>
      <c r="L17" s="29">
        <f t="shared" si="7"/>
        <v>30000</v>
      </c>
      <c r="M17" s="29"/>
    </row>
    <row r="18" spans="1:13" ht="12">
      <c r="A18" s="2" t="s">
        <v>94</v>
      </c>
      <c r="B18" s="19"/>
      <c r="C18" s="29"/>
      <c r="D18" s="29"/>
      <c r="E18" s="29">
        <f t="shared" si="4"/>
        <v>0</v>
      </c>
      <c r="F18" s="29"/>
      <c r="G18" s="29"/>
      <c r="H18" s="29">
        <f t="shared" si="5"/>
        <v>0</v>
      </c>
      <c r="I18" s="29"/>
      <c r="J18" s="29">
        <v>30000</v>
      </c>
      <c r="K18" s="29">
        <f t="shared" si="6"/>
        <v>30000</v>
      </c>
      <c r="L18" s="29">
        <f t="shared" si="7"/>
        <v>30000</v>
      </c>
      <c r="M18" s="29"/>
    </row>
    <row r="19" spans="1:13" ht="12">
      <c r="A19" s="2" t="s">
        <v>24</v>
      </c>
      <c r="B19" s="19"/>
      <c r="C19" s="29">
        <v>500</v>
      </c>
      <c r="D19" s="29">
        <v>500</v>
      </c>
      <c r="E19" s="29">
        <f t="shared" si="4"/>
        <v>1000</v>
      </c>
      <c r="F19" s="29">
        <v>500</v>
      </c>
      <c r="G19" s="29">
        <v>500</v>
      </c>
      <c r="H19" s="29">
        <f t="shared" si="5"/>
        <v>1000</v>
      </c>
      <c r="I19" s="29">
        <v>500</v>
      </c>
      <c r="J19" s="29">
        <v>500</v>
      </c>
      <c r="K19" s="29">
        <f t="shared" si="6"/>
        <v>1000</v>
      </c>
      <c r="L19" s="29">
        <f t="shared" si="7"/>
        <v>3000</v>
      </c>
      <c r="M19" s="29"/>
    </row>
    <row r="20" spans="3:13" ht="12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2">
      <c r="A21" s="1" t="s">
        <v>38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12">
      <c r="A22" s="2" t="s">
        <v>88</v>
      </c>
      <c r="B22" s="19"/>
      <c r="C22" s="29">
        <v>10000</v>
      </c>
      <c r="D22" s="29">
        <v>40000</v>
      </c>
      <c r="E22" s="29">
        <f>C22+D22</f>
        <v>50000</v>
      </c>
      <c r="F22" s="29">
        <v>10000</v>
      </c>
      <c r="G22" s="29">
        <v>20000</v>
      </c>
      <c r="H22" s="29">
        <f>F22+G22</f>
        <v>30000</v>
      </c>
      <c r="I22" s="29">
        <v>10000</v>
      </c>
      <c r="J22" s="29">
        <v>20000</v>
      </c>
      <c r="K22" s="29">
        <f>I22+J22</f>
        <v>30000</v>
      </c>
      <c r="L22" s="29">
        <f>(E22+H22)+K22</f>
        <v>110000</v>
      </c>
      <c r="M22" s="29"/>
    </row>
    <row r="23" spans="1:13" ht="12">
      <c r="A23" s="2" t="s">
        <v>81</v>
      </c>
      <c r="B23" s="19"/>
      <c r="C23" s="29">
        <v>10000</v>
      </c>
      <c r="D23" s="29">
        <v>40000</v>
      </c>
      <c r="E23" s="29">
        <f>C23+D23</f>
        <v>50000</v>
      </c>
      <c r="F23" s="29">
        <v>10000</v>
      </c>
      <c r="G23" s="29">
        <v>20000</v>
      </c>
      <c r="H23" s="29">
        <f>F23+G23</f>
        <v>30000</v>
      </c>
      <c r="I23" s="29">
        <v>10000</v>
      </c>
      <c r="J23" s="29">
        <v>20000</v>
      </c>
      <c r="K23" s="29">
        <f>I23+J23</f>
        <v>30000</v>
      </c>
      <c r="L23" s="29">
        <f>(E23+H23)+K23</f>
        <v>110000</v>
      </c>
      <c r="M23" s="29"/>
    </row>
    <row r="24" spans="3:13" ht="12"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2">
      <c r="A25" s="1" t="s">
        <v>61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2">
      <c r="A26" s="2" t="s">
        <v>87</v>
      </c>
      <c r="B26" s="19"/>
      <c r="C26" s="29">
        <v>12000</v>
      </c>
      <c r="D26" s="29">
        <f>0.08*(SUM(D2:D23))</f>
        <v>12900</v>
      </c>
      <c r="E26" s="29">
        <f>C26+D26</f>
        <v>24900</v>
      </c>
      <c r="F26" s="29">
        <v>12000</v>
      </c>
      <c r="G26" s="29">
        <f>0.08*(SUM(G2:G23))</f>
        <v>11300</v>
      </c>
      <c r="H26" s="29">
        <f>F26+G26</f>
        <v>23300</v>
      </c>
      <c r="I26" s="29">
        <v>12000</v>
      </c>
      <c r="J26" s="29">
        <f>0.08*(SUM(J2:J23))</f>
        <v>11300</v>
      </c>
      <c r="K26" s="29">
        <f>I26+J26</f>
        <v>23300</v>
      </c>
      <c r="L26" s="29">
        <f>(E26+H26)+K26</f>
        <v>71500</v>
      </c>
      <c r="M26" s="29"/>
    </row>
    <row r="27" spans="1:13" ht="12">
      <c r="A27" s="2" t="s">
        <v>77</v>
      </c>
      <c r="B27" s="19"/>
      <c r="C27" s="29">
        <v>500</v>
      </c>
      <c r="D27" s="29">
        <v>1000</v>
      </c>
      <c r="E27" s="29">
        <f>C27+D27</f>
        <v>1500</v>
      </c>
      <c r="F27" s="29">
        <v>500</v>
      </c>
      <c r="G27" s="29">
        <v>500</v>
      </c>
      <c r="H27" s="29">
        <f>F27+G27</f>
        <v>1000</v>
      </c>
      <c r="I27" s="29">
        <v>500</v>
      </c>
      <c r="J27" s="29">
        <v>500</v>
      </c>
      <c r="K27" s="29">
        <f>I27+J27</f>
        <v>1000</v>
      </c>
      <c r="L27" s="29">
        <f>(E27+H27)+K27</f>
        <v>3500</v>
      </c>
      <c r="M27" s="29"/>
    </row>
    <row r="28" spans="1:13" ht="12">
      <c r="A28" s="2" t="s">
        <v>6</v>
      </c>
      <c r="B28" s="19"/>
      <c r="C28" s="29">
        <v>250</v>
      </c>
      <c r="D28" s="29">
        <v>1000</v>
      </c>
      <c r="E28" s="29">
        <f>C28+D28</f>
        <v>1250</v>
      </c>
      <c r="F28" s="29">
        <v>250</v>
      </c>
      <c r="G28" s="29">
        <v>1000</v>
      </c>
      <c r="H28" s="29">
        <f>F28+G28</f>
        <v>1250</v>
      </c>
      <c r="I28" s="29">
        <v>250</v>
      </c>
      <c r="J28" s="29">
        <v>1000</v>
      </c>
      <c r="K28" s="29">
        <f>I28+J28</f>
        <v>1250</v>
      </c>
      <c r="L28" s="29">
        <f>(E28+H28)+K28</f>
        <v>3750</v>
      </c>
      <c r="M28" s="29"/>
    </row>
    <row r="29" spans="3:13" ht="12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29"/>
    </row>
    <row r="30" spans="1:13" ht="12">
      <c r="A30" s="1" t="s">
        <v>55</v>
      </c>
      <c r="C30" s="31">
        <f aca="true" t="shared" si="8" ref="C30:L30">SUM(C2:C29)</f>
        <v>150000</v>
      </c>
      <c r="D30" s="31">
        <f t="shared" si="8"/>
        <v>176150</v>
      </c>
      <c r="E30" s="31">
        <f t="shared" si="8"/>
        <v>326150</v>
      </c>
      <c r="F30" s="31">
        <f t="shared" si="8"/>
        <v>150000</v>
      </c>
      <c r="G30" s="31">
        <f t="shared" si="8"/>
        <v>154050</v>
      </c>
      <c r="H30" s="31">
        <f t="shared" si="8"/>
        <v>304050</v>
      </c>
      <c r="I30" s="31">
        <f t="shared" si="8"/>
        <v>150000</v>
      </c>
      <c r="J30" s="31">
        <f t="shared" si="8"/>
        <v>154050</v>
      </c>
      <c r="K30" s="31">
        <f t="shared" si="8"/>
        <v>304050</v>
      </c>
      <c r="L30" s="31">
        <f t="shared" si="8"/>
        <v>934250</v>
      </c>
      <c r="M30" s="29"/>
    </row>
    <row r="31" spans="3:13" ht="12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3:13" ht="12"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3:13" ht="12"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3" ht="12">
      <c r="A34" s="1" t="s">
        <v>71</v>
      </c>
      <c r="C34" s="27" t="s">
        <v>98</v>
      </c>
      <c r="D34" s="27" t="s">
        <v>96</v>
      </c>
      <c r="E34" s="27" t="s">
        <v>90</v>
      </c>
      <c r="F34" s="27" t="s">
        <v>55</v>
      </c>
      <c r="G34" s="29"/>
      <c r="H34" s="29"/>
      <c r="I34" s="29"/>
      <c r="J34" s="29"/>
      <c r="K34" s="29"/>
      <c r="L34" s="29"/>
      <c r="M34" s="29"/>
    </row>
    <row r="35" spans="1:13" ht="12">
      <c r="A35" s="2" t="s">
        <v>19</v>
      </c>
      <c r="C35" s="29">
        <f>C30</f>
        <v>150000</v>
      </c>
      <c r="D35" s="29">
        <f>F30</f>
        <v>150000</v>
      </c>
      <c r="E35" s="29">
        <f>I30</f>
        <v>150000</v>
      </c>
      <c r="F35" s="29">
        <f>SUM(C35:E35)</f>
        <v>450000</v>
      </c>
      <c r="G35" s="29"/>
      <c r="H35" s="29"/>
      <c r="I35" s="29"/>
      <c r="J35" s="29"/>
      <c r="K35" s="29"/>
      <c r="L35" s="29"/>
      <c r="M35" s="29"/>
    </row>
    <row r="36" spans="1:13" ht="12">
      <c r="A36" s="2" t="s">
        <v>18</v>
      </c>
      <c r="C36" s="30">
        <f>D30</f>
        <v>176150</v>
      </c>
      <c r="D36" s="30">
        <f>G30</f>
        <v>154050</v>
      </c>
      <c r="E36" s="30">
        <f>J30</f>
        <v>154050</v>
      </c>
      <c r="F36" s="30">
        <f>SUM(C36:E36)</f>
        <v>484250</v>
      </c>
      <c r="G36" s="29"/>
      <c r="H36" s="29"/>
      <c r="I36" s="29"/>
      <c r="J36" s="29"/>
      <c r="K36" s="29"/>
      <c r="L36" s="29"/>
      <c r="M36" s="29"/>
    </row>
    <row r="37" spans="1:13" ht="12">
      <c r="A37" s="2" t="s">
        <v>55</v>
      </c>
      <c r="C37" s="31">
        <f>SUM(C35:C36)</f>
        <v>326150</v>
      </c>
      <c r="D37" s="31">
        <f>SUM(D35:D36)</f>
        <v>304050</v>
      </c>
      <c r="E37" s="31">
        <f>SUM(E35:E36)</f>
        <v>304050</v>
      </c>
      <c r="F37" s="31">
        <f>SUM(F35:F36)</f>
        <v>934250</v>
      </c>
      <c r="G37" s="29"/>
      <c r="H37" s="29"/>
      <c r="I37" s="29"/>
      <c r="J37" s="29"/>
      <c r="K37" s="29"/>
      <c r="L37" s="29"/>
      <c r="M37" s="29"/>
    </row>
    <row r="38" spans="3:13" ht="12"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3:13" ht="12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</row>
    <row r="40" spans="3:13" ht="12"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3:13" ht="12"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3" ht="12">
      <c r="A42" t="s">
        <v>100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3:13" ht="12"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3:13" ht="12"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</row>
    <row r="45" spans="3:13" ht="12"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3:13" ht="12"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3:13" ht="12"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3:13" ht="12"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3:13" ht="12"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3:13" ht="12"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3:13" ht="12"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3:13" ht="12"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3:13" ht="12"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3:13" ht="12"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3:13" ht="12"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3:13" ht="12"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3:13" ht="12"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3:13" ht="12"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</row>
    <row r="59" spans="3:13" ht="12"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</row>
    <row r="60" spans="3:13" ht="12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3:13" ht="12"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3:13" ht="12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3:13" ht="12"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3:13" ht="12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3:13" ht="12"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3:13" ht="12"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3:13" ht="12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3:13" ht="12"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3:13" ht="12"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3:13" ht="12"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3:13" ht="12"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3:13" ht="12"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3:13" ht="12"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3:13" ht="12"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3:13" ht="12"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3:13" ht="12"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3:13" ht="12"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3:13" ht="12"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3:13" ht="12"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3:13" ht="12"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3:13" ht="12"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3:13" ht="12"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3:13" ht="12"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3:13" ht="12"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3:13" ht="12"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3:13" ht="12"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</sheetData>
  <sheetProtection/>
  <printOptions/>
  <pageMargins left="0.75" right="0.75" top="1" bottom="1" header="0.5" footer="0.5"/>
  <pageSetup horizontalDpi="300" verticalDpi="300" orientation="portrait" paperSize="9"/>
  <headerFooter alignWithMargins="0">
    <oddFooter>&amp;Rwww.tellusventure.com/community/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Stephen Blum</cp:lastModifiedBy>
  <dcterms:modified xsi:type="dcterms:W3CDTF">2011-07-18T21:25:39Z</dcterms:modified>
  <cp:category/>
  <cp:version/>
  <cp:contentType/>
  <cp:contentStatus/>
</cp:coreProperties>
</file>